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1730"/>
  </bookViews>
  <sheets>
    <sheet name="сен17" sheetId="1" r:id="rId1"/>
  </sheets>
  <externalReferences>
    <externalReference r:id="rId2"/>
  </externalReferences>
  <definedNames>
    <definedName name="_xlnm.Print_Area" localSheetId="0">сен17!$A$1:$H$32</definedName>
  </definedNames>
  <calcPr calcId="124519"/>
</workbook>
</file>

<file path=xl/calcChain.xml><?xml version="1.0" encoding="utf-8"?>
<calcChain xmlns="http://schemas.openxmlformats.org/spreadsheetml/2006/main">
  <c r="E32" i="1"/>
  <c r="E27"/>
  <c r="E26"/>
  <c r="C25"/>
  <c r="E25" s="1"/>
  <c r="E24"/>
  <c r="E23"/>
  <c r="E22"/>
  <c r="C20"/>
  <c r="E20" s="1"/>
  <c r="E19"/>
  <c r="C19"/>
  <c r="E18"/>
  <c r="C17"/>
  <c r="E17" s="1"/>
  <c r="E16"/>
  <c r="E15"/>
  <c r="E14"/>
  <c r="C14"/>
  <c r="E13"/>
  <c r="E12"/>
  <c r="E11"/>
  <c r="C10"/>
  <c r="E10" s="1"/>
  <c r="E9"/>
  <c r="E8"/>
  <c r="C7"/>
  <c r="E7" s="1"/>
  <c r="D3"/>
  <c r="C21" l="1"/>
  <c r="E21" s="1"/>
  <c r="E28" s="1"/>
  <c r="C28" l="1"/>
</calcChain>
</file>

<file path=xl/sharedStrings.xml><?xml version="1.0" encoding="utf-8"?>
<sst xmlns="http://schemas.openxmlformats.org/spreadsheetml/2006/main" count="45" uniqueCount="43">
  <si>
    <t>УТВЕРЖДАЮ</t>
  </si>
  <si>
    <t>Исполнитнльный директор</t>
  </si>
  <si>
    <t>РАСЧЕТ СУММЫ  ВЗНОСА НА СОДЕРЖАНИЕ ДОМА И ПРИДОМОВОЙ ТЕРРИТОРИИ ЗА СЕНТЯБРЬ  2017 Г.</t>
  </si>
  <si>
    <t>№ п/п</t>
  </si>
  <si>
    <t>НАИМЕНОВАНИЕ СТАТЬИ ЗАТРАТ</t>
  </si>
  <si>
    <t>СУММА грн.</t>
  </si>
  <si>
    <t>ПЛОЩАДЬ ОБЩАЯ     м2</t>
  </si>
  <si>
    <t>СУММА ВЗНОСА на 1 м2</t>
  </si>
  <si>
    <t>ПРИМЕЧАНИЕ</t>
  </si>
  <si>
    <t>ОСМД "ЖК Александрийский"</t>
  </si>
  <si>
    <t>Обслуживание дома и придомовой территории</t>
  </si>
  <si>
    <t xml:space="preserve">Вывоз твердых бытовых отходов </t>
  </si>
  <si>
    <t>Обслуживание сайта</t>
  </si>
  <si>
    <t>вода МОП и разница по водомерам</t>
  </si>
  <si>
    <t>36,4 куб.м</t>
  </si>
  <si>
    <t>аренда офиса</t>
  </si>
  <si>
    <t>бухгалтерское обслуживание</t>
  </si>
  <si>
    <t>Зарплата сотрудников с налогами</t>
  </si>
  <si>
    <t>Электричество насосной</t>
  </si>
  <si>
    <t>81 кВт</t>
  </si>
  <si>
    <t>банковское обслуживание</t>
  </si>
  <si>
    <t xml:space="preserve">Обслуживание лифтов </t>
  </si>
  <si>
    <t>цена с 1.09.17 г.</t>
  </si>
  <si>
    <t>электроэнергия лифтов</t>
  </si>
  <si>
    <t>653 кВт</t>
  </si>
  <si>
    <t>подача иска в суд на кв.34</t>
  </si>
  <si>
    <t>однораз.затраты</t>
  </si>
  <si>
    <t xml:space="preserve">Освещение МОП </t>
  </si>
  <si>
    <t xml:space="preserve">Электроэнергия МОП </t>
  </si>
  <si>
    <t>2240 кВт</t>
  </si>
  <si>
    <t>Обслуживание системы теплоснабжения</t>
  </si>
  <si>
    <t>техобслуживание котельной</t>
  </si>
  <si>
    <t>техобслуживание насосной</t>
  </si>
  <si>
    <t>техобслуживание узла учета</t>
  </si>
  <si>
    <t xml:space="preserve">эл-во котельной </t>
  </si>
  <si>
    <t>758 кВт</t>
  </si>
  <si>
    <t>ремонт газ.счетчика</t>
  </si>
  <si>
    <t>поверка и входной контроль газ. Счетчика</t>
  </si>
  <si>
    <t xml:space="preserve">И Т О Г О </t>
  </si>
  <si>
    <t>Потребление холодной воды по общедом. счетчику, куб</t>
  </si>
  <si>
    <t>потребление холодной воды на МОП, куб</t>
  </si>
  <si>
    <t>потребление воды по счетчикам жильцов</t>
  </si>
  <si>
    <t>разница по показаниям общедом., МОП и жильцов, куб.</t>
  </si>
</sst>
</file>

<file path=xl/styles.xml><?xml version="1.0" encoding="utf-8"?>
<styleSheet xmlns="http://schemas.openxmlformats.org/spreadsheetml/2006/main">
  <numFmts count="1">
    <numFmt numFmtId="164" formatCode="[$-FC19]d\ mmmm\ yyyy\ &quot;г.&quot;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Border="1" applyAlignment="1">
      <alignment horizontal="right" vertical="center"/>
    </xf>
    <xf numFmtId="0" fontId="4" fillId="0" borderId="0" xfId="1" applyFont="1" applyFill="1"/>
    <xf numFmtId="0" fontId="3" fillId="0" borderId="0" xfId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4" fillId="0" borderId="3" xfId="1" applyFont="1" applyFill="1" applyBorder="1"/>
    <xf numFmtId="0" fontId="2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wrapText="1"/>
    </xf>
    <xf numFmtId="2" fontId="9" fillId="0" borderId="3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2" fontId="10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wrapText="1"/>
    </xf>
    <xf numFmtId="0" fontId="2" fillId="0" borderId="3" xfId="1" applyFont="1" applyFill="1" applyBorder="1"/>
    <xf numFmtId="0" fontId="10" fillId="0" borderId="3" xfId="1" applyFont="1" applyBorder="1" applyAlignment="1">
      <alignment wrapText="1"/>
    </xf>
    <xf numFmtId="0" fontId="10" fillId="0" borderId="3" xfId="1" applyFont="1" applyFill="1" applyBorder="1" applyAlignment="1">
      <alignment horizontal="left" vertical="center" wrapText="1"/>
    </xf>
    <xf numFmtId="2" fontId="4" fillId="0" borderId="0" xfId="1" applyNumberFormat="1" applyFont="1" applyFill="1"/>
    <xf numFmtId="2" fontId="9" fillId="0" borderId="3" xfId="1" applyNumberFormat="1" applyFont="1" applyFill="1" applyBorder="1" applyAlignment="1">
      <alignment horizontal="center"/>
    </xf>
    <xf numFmtId="2" fontId="10" fillId="0" borderId="3" xfId="1" applyNumberFormat="1" applyFont="1" applyBorder="1" applyAlignment="1">
      <alignment horizontal="center"/>
    </xf>
    <xf numFmtId="0" fontId="2" fillId="0" borderId="4" xfId="1" applyFont="1" applyFill="1" applyBorder="1" applyAlignment="1">
      <alignment horizontal="left" wrapText="1"/>
    </xf>
    <xf numFmtId="0" fontId="2" fillId="0" borderId="8" xfId="1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wrapText="1"/>
    </xf>
    <xf numFmtId="0" fontId="4" fillId="0" borderId="0" xfId="1" applyFont="1"/>
    <xf numFmtId="0" fontId="4" fillId="0" borderId="3" xfId="1" applyFont="1" applyBorder="1"/>
    <xf numFmtId="0" fontId="2" fillId="0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_Расчет тарифа ЖФ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9;&#1042;&#1054;&#1056;&#1054;&#1042;&#1045;&#1062;\&#1058;&#1040;&#1056;&#1048;&#1060;&#1067;\&#1088;&#1072;&#1079;&#1085;&#1086;&#1077;%20&#1087;&#1086;%20&#1054;&#1057;&#1052;&#1044;\&#1054;&#1057;&#1052;&#1044;%20&#1044;&#1088;&#1091;&#1078;&#1085;&#1099;&#1081;\&#1056;&#1072;&#1089;&#1095;&#1077;&#1090;&#1099;%20&#1090;&#1072;&#1088;&#1080;&#1092;&#1072;\&#1056;&#1072;&#1089;&#1095;&#1077;&#1090;%20&#1043;&#1042;%20&#1080;%20&#1090;&#1072;&#1088;&#1080;&#1092;&#1086;&#1074;%202016=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гакал"/>
      <sheetName val="расчет воды"/>
      <sheetName val="Єколог.налог"/>
      <sheetName val="Єколог.налог (2)"/>
      <sheetName val="Электроэнергия"/>
      <sheetName val="РАСЧЕТ ТАРИФОВ"/>
      <sheetName val=" контроль"/>
      <sheetName val="льгота"/>
      <sheetName val="Льгота-2"/>
      <sheetName val="перерасчет ГВ льгот"/>
      <sheetName val="льгота (2)"/>
      <sheetName val="РАСЧЕТ ТАРИФОВ (2)"/>
    </sheetNames>
    <sheetDataSet>
      <sheetData sheetId="0">
        <row r="3">
          <cell r="A3">
            <v>42735</v>
          </cell>
        </row>
      </sheetData>
      <sheetData sheetId="1"/>
      <sheetData sheetId="2"/>
      <sheetData sheetId="3"/>
      <sheetData sheetId="4">
        <row r="3">
          <cell r="C3">
            <v>1.29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4" zoomScaleSheetLayoutView="90" workbookViewId="0">
      <selection activeCell="O14" sqref="O14"/>
    </sheetView>
  </sheetViews>
  <sheetFormatPr defaultColWidth="10.28515625" defaultRowHeight="12.75"/>
  <cols>
    <col min="1" max="1" width="4.28515625" style="40" customWidth="1"/>
    <col min="2" max="2" width="50.28515625" style="40" customWidth="1"/>
    <col min="3" max="3" width="11" style="40" bestFit="1" customWidth="1"/>
    <col min="4" max="4" width="11.85546875" style="40" customWidth="1"/>
    <col min="5" max="5" width="16.140625" style="40" customWidth="1"/>
    <col min="6" max="6" width="21.140625" style="4" customWidth="1"/>
    <col min="7" max="237" width="10.28515625" style="4"/>
    <col min="238" max="238" width="4.28515625" style="4" customWidth="1"/>
    <col min="239" max="239" width="59" style="4" customWidth="1"/>
    <col min="240" max="240" width="6.85546875" style="4" customWidth="1"/>
    <col min="241" max="241" width="7.85546875" style="4" customWidth="1"/>
    <col min="242" max="242" width="11" style="4" bestFit="1" customWidth="1"/>
    <col min="243" max="243" width="10.28515625" style="4"/>
    <col min="244" max="244" width="9.7109375" style="4" customWidth="1"/>
    <col min="245" max="245" width="8.42578125" style="4" customWidth="1"/>
    <col min="246" max="493" width="10.28515625" style="4"/>
    <col min="494" max="494" width="4.28515625" style="4" customWidth="1"/>
    <col min="495" max="495" width="59" style="4" customWidth="1"/>
    <col min="496" max="496" width="6.85546875" style="4" customWidth="1"/>
    <col min="497" max="497" width="7.85546875" style="4" customWidth="1"/>
    <col min="498" max="498" width="11" style="4" bestFit="1" customWidth="1"/>
    <col min="499" max="499" width="10.28515625" style="4"/>
    <col min="500" max="500" width="9.7109375" style="4" customWidth="1"/>
    <col min="501" max="501" width="8.42578125" style="4" customWidth="1"/>
    <col min="502" max="749" width="10.28515625" style="4"/>
    <col min="750" max="750" width="4.28515625" style="4" customWidth="1"/>
    <col min="751" max="751" width="59" style="4" customWidth="1"/>
    <col min="752" max="752" width="6.85546875" style="4" customWidth="1"/>
    <col min="753" max="753" width="7.85546875" style="4" customWidth="1"/>
    <col min="754" max="754" width="11" style="4" bestFit="1" customWidth="1"/>
    <col min="755" max="755" width="10.28515625" style="4"/>
    <col min="756" max="756" width="9.7109375" style="4" customWidth="1"/>
    <col min="757" max="757" width="8.42578125" style="4" customWidth="1"/>
    <col min="758" max="1005" width="10.28515625" style="4"/>
    <col min="1006" max="1006" width="4.28515625" style="4" customWidth="1"/>
    <col min="1007" max="1007" width="59" style="4" customWidth="1"/>
    <col min="1008" max="1008" width="6.85546875" style="4" customWidth="1"/>
    <col min="1009" max="1009" width="7.85546875" style="4" customWidth="1"/>
    <col min="1010" max="1010" width="11" style="4" bestFit="1" customWidth="1"/>
    <col min="1011" max="1011" width="10.28515625" style="4"/>
    <col min="1012" max="1012" width="9.7109375" style="4" customWidth="1"/>
    <col min="1013" max="1013" width="8.42578125" style="4" customWidth="1"/>
    <col min="1014" max="1261" width="10.28515625" style="4"/>
    <col min="1262" max="1262" width="4.28515625" style="4" customWidth="1"/>
    <col min="1263" max="1263" width="59" style="4" customWidth="1"/>
    <col min="1264" max="1264" width="6.85546875" style="4" customWidth="1"/>
    <col min="1265" max="1265" width="7.85546875" style="4" customWidth="1"/>
    <col min="1266" max="1266" width="11" style="4" bestFit="1" customWidth="1"/>
    <col min="1267" max="1267" width="10.28515625" style="4"/>
    <col min="1268" max="1268" width="9.7109375" style="4" customWidth="1"/>
    <col min="1269" max="1269" width="8.42578125" style="4" customWidth="1"/>
    <col min="1270" max="1517" width="10.28515625" style="4"/>
    <col min="1518" max="1518" width="4.28515625" style="4" customWidth="1"/>
    <col min="1519" max="1519" width="59" style="4" customWidth="1"/>
    <col min="1520" max="1520" width="6.85546875" style="4" customWidth="1"/>
    <col min="1521" max="1521" width="7.85546875" style="4" customWidth="1"/>
    <col min="1522" max="1522" width="11" style="4" bestFit="1" customWidth="1"/>
    <col min="1523" max="1523" width="10.28515625" style="4"/>
    <col min="1524" max="1524" width="9.7109375" style="4" customWidth="1"/>
    <col min="1525" max="1525" width="8.42578125" style="4" customWidth="1"/>
    <col min="1526" max="1773" width="10.28515625" style="4"/>
    <col min="1774" max="1774" width="4.28515625" style="4" customWidth="1"/>
    <col min="1775" max="1775" width="59" style="4" customWidth="1"/>
    <col min="1776" max="1776" width="6.85546875" style="4" customWidth="1"/>
    <col min="1777" max="1777" width="7.85546875" style="4" customWidth="1"/>
    <col min="1778" max="1778" width="11" style="4" bestFit="1" customWidth="1"/>
    <col min="1779" max="1779" width="10.28515625" style="4"/>
    <col min="1780" max="1780" width="9.7109375" style="4" customWidth="1"/>
    <col min="1781" max="1781" width="8.42578125" style="4" customWidth="1"/>
    <col min="1782" max="2029" width="10.28515625" style="4"/>
    <col min="2030" max="2030" width="4.28515625" style="4" customWidth="1"/>
    <col min="2031" max="2031" width="59" style="4" customWidth="1"/>
    <col min="2032" max="2032" width="6.85546875" style="4" customWidth="1"/>
    <col min="2033" max="2033" width="7.85546875" style="4" customWidth="1"/>
    <col min="2034" max="2034" width="11" style="4" bestFit="1" customWidth="1"/>
    <col min="2035" max="2035" width="10.28515625" style="4"/>
    <col min="2036" max="2036" width="9.7109375" style="4" customWidth="1"/>
    <col min="2037" max="2037" width="8.42578125" style="4" customWidth="1"/>
    <col min="2038" max="2285" width="10.28515625" style="4"/>
    <col min="2286" max="2286" width="4.28515625" style="4" customWidth="1"/>
    <col min="2287" max="2287" width="59" style="4" customWidth="1"/>
    <col min="2288" max="2288" width="6.85546875" style="4" customWidth="1"/>
    <col min="2289" max="2289" width="7.85546875" style="4" customWidth="1"/>
    <col min="2290" max="2290" width="11" style="4" bestFit="1" customWidth="1"/>
    <col min="2291" max="2291" width="10.28515625" style="4"/>
    <col min="2292" max="2292" width="9.7109375" style="4" customWidth="1"/>
    <col min="2293" max="2293" width="8.42578125" style="4" customWidth="1"/>
    <col min="2294" max="2541" width="10.28515625" style="4"/>
    <col min="2542" max="2542" width="4.28515625" style="4" customWidth="1"/>
    <col min="2543" max="2543" width="59" style="4" customWidth="1"/>
    <col min="2544" max="2544" width="6.85546875" style="4" customWidth="1"/>
    <col min="2545" max="2545" width="7.85546875" style="4" customWidth="1"/>
    <col min="2546" max="2546" width="11" style="4" bestFit="1" customWidth="1"/>
    <col min="2547" max="2547" width="10.28515625" style="4"/>
    <col min="2548" max="2548" width="9.7109375" style="4" customWidth="1"/>
    <col min="2549" max="2549" width="8.42578125" style="4" customWidth="1"/>
    <col min="2550" max="2797" width="10.28515625" style="4"/>
    <col min="2798" max="2798" width="4.28515625" style="4" customWidth="1"/>
    <col min="2799" max="2799" width="59" style="4" customWidth="1"/>
    <col min="2800" max="2800" width="6.85546875" style="4" customWidth="1"/>
    <col min="2801" max="2801" width="7.85546875" style="4" customWidth="1"/>
    <col min="2802" max="2802" width="11" style="4" bestFit="1" customWidth="1"/>
    <col min="2803" max="2803" width="10.28515625" style="4"/>
    <col min="2804" max="2804" width="9.7109375" style="4" customWidth="1"/>
    <col min="2805" max="2805" width="8.42578125" style="4" customWidth="1"/>
    <col min="2806" max="3053" width="10.28515625" style="4"/>
    <col min="3054" max="3054" width="4.28515625" style="4" customWidth="1"/>
    <col min="3055" max="3055" width="59" style="4" customWidth="1"/>
    <col min="3056" max="3056" width="6.85546875" style="4" customWidth="1"/>
    <col min="3057" max="3057" width="7.85546875" style="4" customWidth="1"/>
    <col min="3058" max="3058" width="11" style="4" bestFit="1" customWidth="1"/>
    <col min="3059" max="3059" width="10.28515625" style="4"/>
    <col min="3060" max="3060" width="9.7109375" style="4" customWidth="1"/>
    <col min="3061" max="3061" width="8.42578125" style="4" customWidth="1"/>
    <col min="3062" max="3309" width="10.28515625" style="4"/>
    <col min="3310" max="3310" width="4.28515625" style="4" customWidth="1"/>
    <col min="3311" max="3311" width="59" style="4" customWidth="1"/>
    <col min="3312" max="3312" width="6.85546875" style="4" customWidth="1"/>
    <col min="3313" max="3313" width="7.85546875" style="4" customWidth="1"/>
    <col min="3314" max="3314" width="11" style="4" bestFit="1" customWidth="1"/>
    <col min="3315" max="3315" width="10.28515625" style="4"/>
    <col min="3316" max="3316" width="9.7109375" style="4" customWidth="1"/>
    <col min="3317" max="3317" width="8.42578125" style="4" customWidth="1"/>
    <col min="3318" max="3565" width="10.28515625" style="4"/>
    <col min="3566" max="3566" width="4.28515625" style="4" customWidth="1"/>
    <col min="3567" max="3567" width="59" style="4" customWidth="1"/>
    <col min="3568" max="3568" width="6.85546875" style="4" customWidth="1"/>
    <col min="3569" max="3569" width="7.85546875" style="4" customWidth="1"/>
    <col min="3570" max="3570" width="11" style="4" bestFit="1" customWidth="1"/>
    <col min="3571" max="3571" width="10.28515625" style="4"/>
    <col min="3572" max="3572" width="9.7109375" style="4" customWidth="1"/>
    <col min="3573" max="3573" width="8.42578125" style="4" customWidth="1"/>
    <col min="3574" max="3821" width="10.28515625" style="4"/>
    <col min="3822" max="3822" width="4.28515625" style="4" customWidth="1"/>
    <col min="3823" max="3823" width="59" style="4" customWidth="1"/>
    <col min="3824" max="3824" width="6.85546875" style="4" customWidth="1"/>
    <col min="3825" max="3825" width="7.85546875" style="4" customWidth="1"/>
    <col min="3826" max="3826" width="11" style="4" bestFit="1" customWidth="1"/>
    <col min="3827" max="3827" width="10.28515625" style="4"/>
    <col min="3828" max="3828" width="9.7109375" style="4" customWidth="1"/>
    <col min="3829" max="3829" width="8.42578125" style="4" customWidth="1"/>
    <col min="3830" max="4077" width="10.28515625" style="4"/>
    <col min="4078" max="4078" width="4.28515625" style="4" customWidth="1"/>
    <col min="4079" max="4079" width="59" style="4" customWidth="1"/>
    <col min="4080" max="4080" width="6.85546875" style="4" customWidth="1"/>
    <col min="4081" max="4081" width="7.85546875" style="4" customWidth="1"/>
    <col min="4082" max="4082" width="11" style="4" bestFit="1" customWidth="1"/>
    <col min="4083" max="4083" width="10.28515625" style="4"/>
    <col min="4084" max="4084" width="9.7109375" style="4" customWidth="1"/>
    <col min="4085" max="4085" width="8.42578125" style="4" customWidth="1"/>
    <col min="4086" max="4333" width="10.28515625" style="4"/>
    <col min="4334" max="4334" width="4.28515625" style="4" customWidth="1"/>
    <col min="4335" max="4335" width="59" style="4" customWidth="1"/>
    <col min="4336" max="4336" width="6.85546875" style="4" customWidth="1"/>
    <col min="4337" max="4337" width="7.85546875" style="4" customWidth="1"/>
    <col min="4338" max="4338" width="11" style="4" bestFit="1" customWidth="1"/>
    <col min="4339" max="4339" width="10.28515625" style="4"/>
    <col min="4340" max="4340" width="9.7109375" style="4" customWidth="1"/>
    <col min="4341" max="4341" width="8.42578125" style="4" customWidth="1"/>
    <col min="4342" max="4589" width="10.28515625" style="4"/>
    <col min="4590" max="4590" width="4.28515625" style="4" customWidth="1"/>
    <col min="4591" max="4591" width="59" style="4" customWidth="1"/>
    <col min="4592" max="4592" width="6.85546875" style="4" customWidth="1"/>
    <col min="4593" max="4593" width="7.85546875" style="4" customWidth="1"/>
    <col min="4594" max="4594" width="11" style="4" bestFit="1" customWidth="1"/>
    <col min="4595" max="4595" width="10.28515625" style="4"/>
    <col min="4596" max="4596" width="9.7109375" style="4" customWidth="1"/>
    <col min="4597" max="4597" width="8.42578125" style="4" customWidth="1"/>
    <col min="4598" max="4845" width="10.28515625" style="4"/>
    <col min="4846" max="4846" width="4.28515625" style="4" customWidth="1"/>
    <col min="4847" max="4847" width="59" style="4" customWidth="1"/>
    <col min="4848" max="4848" width="6.85546875" style="4" customWidth="1"/>
    <col min="4849" max="4849" width="7.85546875" style="4" customWidth="1"/>
    <col min="4850" max="4850" width="11" style="4" bestFit="1" customWidth="1"/>
    <col min="4851" max="4851" width="10.28515625" style="4"/>
    <col min="4852" max="4852" width="9.7109375" style="4" customWidth="1"/>
    <col min="4853" max="4853" width="8.42578125" style="4" customWidth="1"/>
    <col min="4854" max="5101" width="10.28515625" style="4"/>
    <col min="5102" max="5102" width="4.28515625" style="4" customWidth="1"/>
    <col min="5103" max="5103" width="59" style="4" customWidth="1"/>
    <col min="5104" max="5104" width="6.85546875" style="4" customWidth="1"/>
    <col min="5105" max="5105" width="7.85546875" style="4" customWidth="1"/>
    <col min="5106" max="5106" width="11" style="4" bestFit="1" customWidth="1"/>
    <col min="5107" max="5107" width="10.28515625" style="4"/>
    <col min="5108" max="5108" width="9.7109375" style="4" customWidth="1"/>
    <col min="5109" max="5109" width="8.42578125" style="4" customWidth="1"/>
    <col min="5110" max="5357" width="10.28515625" style="4"/>
    <col min="5358" max="5358" width="4.28515625" style="4" customWidth="1"/>
    <col min="5359" max="5359" width="59" style="4" customWidth="1"/>
    <col min="5360" max="5360" width="6.85546875" style="4" customWidth="1"/>
    <col min="5361" max="5361" width="7.85546875" style="4" customWidth="1"/>
    <col min="5362" max="5362" width="11" style="4" bestFit="1" customWidth="1"/>
    <col min="5363" max="5363" width="10.28515625" style="4"/>
    <col min="5364" max="5364" width="9.7109375" style="4" customWidth="1"/>
    <col min="5365" max="5365" width="8.42578125" style="4" customWidth="1"/>
    <col min="5366" max="5613" width="10.28515625" style="4"/>
    <col min="5614" max="5614" width="4.28515625" style="4" customWidth="1"/>
    <col min="5615" max="5615" width="59" style="4" customWidth="1"/>
    <col min="5616" max="5616" width="6.85546875" style="4" customWidth="1"/>
    <col min="5617" max="5617" width="7.85546875" style="4" customWidth="1"/>
    <col min="5618" max="5618" width="11" style="4" bestFit="1" customWidth="1"/>
    <col min="5619" max="5619" width="10.28515625" style="4"/>
    <col min="5620" max="5620" width="9.7109375" style="4" customWidth="1"/>
    <col min="5621" max="5621" width="8.42578125" style="4" customWidth="1"/>
    <col min="5622" max="5869" width="10.28515625" style="4"/>
    <col min="5870" max="5870" width="4.28515625" style="4" customWidth="1"/>
    <col min="5871" max="5871" width="59" style="4" customWidth="1"/>
    <col min="5872" max="5872" width="6.85546875" style="4" customWidth="1"/>
    <col min="5873" max="5873" width="7.85546875" style="4" customWidth="1"/>
    <col min="5874" max="5874" width="11" style="4" bestFit="1" customWidth="1"/>
    <col min="5875" max="5875" width="10.28515625" style="4"/>
    <col min="5876" max="5876" width="9.7109375" style="4" customWidth="1"/>
    <col min="5877" max="5877" width="8.42578125" style="4" customWidth="1"/>
    <col min="5878" max="6125" width="10.28515625" style="4"/>
    <col min="6126" max="6126" width="4.28515625" style="4" customWidth="1"/>
    <col min="6127" max="6127" width="59" style="4" customWidth="1"/>
    <col min="6128" max="6128" width="6.85546875" style="4" customWidth="1"/>
    <col min="6129" max="6129" width="7.85546875" style="4" customWidth="1"/>
    <col min="6130" max="6130" width="11" style="4" bestFit="1" customWidth="1"/>
    <col min="6131" max="6131" width="10.28515625" style="4"/>
    <col min="6132" max="6132" width="9.7109375" style="4" customWidth="1"/>
    <col min="6133" max="6133" width="8.42578125" style="4" customWidth="1"/>
    <col min="6134" max="6381" width="10.28515625" style="4"/>
    <col min="6382" max="6382" width="4.28515625" style="4" customWidth="1"/>
    <col min="6383" max="6383" width="59" style="4" customWidth="1"/>
    <col min="6384" max="6384" width="6.85546875" style="4" customWidth="1"/>
    <col min="6385" max="6385" width="7.85546875" style="4" customWidth="1"/>
    <col min="6386" max="6386" width="11" style="4" bestFit="1" customWidth="1"/>
    <col min="6387" max="6387" width="10.28515625" style="4"/>
    <col min="6388" max="6388" width="9.7109375" style="4" customWidth="1"/>
    <col min="6389" max="6389" width="8.42578125" style="4" customWidth="1"/>
    <col min="6390" max="6637" width="10.28515625" style="4"/>
    <col min="6638" max="6638" width="4.28515625" style="4" customWidth="1"/>
    <col min="6639" max="6639" width="59" style="4" customWidth="1"/>
    <col min="6640" max="6640" width="6.85546875" style="4" customWidth="1"/>
    <col min="6641" max="6641" width="7.85546875" style="4" customWidth="1"/>
    <col min="6642" max="6642" width="11" style="4" bestFit="1" customWidth="1"/>
    <col min="6643" max="6643" width="10.28515625" style="4"/>
    <col min="6644" max="6644" width="9.7109375" style="4" customWidth="1"/>
    <col min="6645" max="6645" width="8.42578125" style="4" customWidth="1"/>
    <col min="6646" max="6893" width="10.28515625" style="4"/>
    <col min="6894" max="6894" width="4.28515625" style="4" customWidth="1"/>
    <col min="6895" max="6895" width="59" style="4" customWidth="1"/>
    <col min="6896" max="6896" width="6.85546875" style="4" customWidth="1"/>
    <col min="6897" max="6897" width="7.85546875" style="4" customWidth="1"/>
    <col min="6898" max="6898" width="11" style="4" bestFit="1" customWidth="1"/>
    <col min="6899" max="6899" width="10.28515625" style="4"/>
    <col min="6900" max="6900" width="9.7109375" style="4" customWidth="1"/>
    <col min="6901" max="6901" width="8.42578125" style="4" customWidth="1"/>
    <col min="6902" max="7149" width="10.28515625" style="4"/>
    <col min="7150" max="7150" width="4.28515625" style="4" customWidth="1"/>
    <col min="7151" max="7151" width="59" style="4" customWidth="1"/>
    <col min="7152" max="7152" width="6.85546875" style="4" customWidth="1"/>
    <col min="7153" max="7153" width="7.85546875" style="4" customWidth="1"/>
    <col min="7154" max="7154" width="11" style="4" bestFit="1" customWidth="1"/>
    <col min="7155" max="7155" width="10.28515625" style="4"/>
    <col min="7156" max="7156" width="9.7109375" style="4" customWidth="1"/>
    <col min="7157" max="7157" width="8.42578125" style="4" customWidth="1"/>
    <col min="7158" max="7405" width="10.28515625" style="4"/>
    <col min="7406" max="7406" width="4.28515625" style="4" customWidth="1"/>
    <col min="7407" max="7407" width="59" style="4" customWidth="1"/>
    <col min="7408" max="7408" width="6.85546875" style="4" customWidth="1"/>
    <col min="7409" max="7409" width="7.85546875" style="4" customWidth="1"/>
    <col min="7410" max="7410" width="11" style="4" bestFit="1" customWidth="1"/>
    <col min="7411" max="7411" width="10.28515625" style="4"/>
    <col min="7412" max="7412" width="9.7109375" style="4" customWidth="1"/>
    <col min="7413" max="7413" width="8.42578125" style="4" customWidth="1"/>
    <col min="7414" max="7661" width="10.28515625" style="4"/>
    <col min="7662" max="7662" width="4.28515625" style="4" customWidth="1"/>
    <col min="7663" max="7663" width="59" style="4" customWidth="1"/>
    <col min="7664" max="7664" width="6.85546875" style="4" customWidth="1"/>
    <col min="7665" max="7665" width="7.85546875" style="4" customWidth="1"/>
    <col min="7666" max="7666" width="11" style="4" bestFit="1" customWidth="1"/>
    <col min="7667" max="7667" width="10.28515625" style="4"/>
    <col min="7668" max="7668" width="9.7109375" style="4" customWidth="1"/>
    <col min="7669" max="7669" width="8.42578125" style="4" customWidth="1"/>
    <col min="7670" max="7917" width="10.28515625" style="4"/>
    <col min="7918" max="7918" width="4.28515625" style="4" customWidth="1"/>
    <col min="7919" max="7919" width="59" style="4" customWidth="1"/>
    <col min="7920" max="7920" width="6.85546875" style="4" customWidth="1"/>
    <col min="7921" max="7921" width="7.85546875" style="4" customWidth="1"/>
    <col min="7922" max="7922" width="11" style="4" bestFit="1" customWidth="1"/>
    <col min="7923" max="7923" width="10.28515625" style="4"/>
    <col min="7924" max="7924" width="9.7109375" style="4" customWidth="1"/>
    <col min="7925" max="7925" width="8.42578125" style="4" customWidth="1"/>
    <col min="7926" max="8173" width="10.28515625" style="4"/>
    <col min="8174" max="8174" width="4.28515625" style="4" customWidth="1"/>
    <col min="8175" max="8175" width="59" style="4" customWidth="1"/>
    <col min="8176" max="8176" width="6.85546875" style="4" customWidth="1"/>
    <col min="8177" max="8177" width="7.85546875" style="4" customWidth="1"/>
    <col min="8178" max="8178" width="11" style="4" bestFit="1" customWidth="1"/>
    <col min="8179" max="8179" width="10.28515625" style="4"/>
    <col min="8180" max="8180" width="9.7109375" style="4" customWidth="1"/>
    <col min="8181" max="8181" width="8.42578125" style="4" customWidth="1"/>
    <col min="8182" max="8429" width="10.28515625" style="4"/>
    <col min="8430" max="8430" width="4.28515625" style="4" customWidth="1"/>
    <col min="8431" max="8431" width="59" style="4" customWidth="1"/>
    <col min="8432" max="8432" width="6.85546875" style="4" customWidth="1"/>
    <col min="8433" max="8433" width="7.85546875" style="4" customWidth="1"/>
    <col min="8434" max="8434" width="11" style="4" bestFit="1" customWidth="1"/>
    <col min="8435" max="8435" width="10.28515625" style="4"/>
    <col min="8436" max="8436" width="9.7109375" style="4" customWidth="1"/>
    <col min="8437" max="8437" width="8.42578125" style="4" customWidth="1"/>
    <col min="8438" max="8685" width="10.28515625" style="4"/>
    <col min="8686" max="8686" width="4.28515625" style="4" customWidth="1"/>
    <col min="8687" max="8687" width="59" style="4" customWidth="1"/>
    <col min="8688" max="8688" width="6.85546875" style="4" customWidth="1"/>
    <col min="8689" max="8689" width="7.85546875" style="4" customWidth="1"/>
    <col min="8690" max="8690" width="11" style="4" bestFit="1" customWidth="1"/>
    <col min="8691" max="8691" width="10.28515625" style="4"/>
    <col min="8692" max="8692" width="9.7109375" style="4" customWidth="1"/>
    <col min="8693" max="8693" width="8.42578125" style="4" customWidth="1"/>
    <col min="8694" max="8941" width="10.28515625" style="4"/>
    <col min="8942" max="8942" width="4.28515625" style="4" customWidth="1"/>
    <col min="8943" max="8943" width="59" style="4" customWidth="1"/>
    <col min="8944" max="8944" width="6.85546875" style="4" customWidth="1"/>
    <col min="8945" max="8945" width="7.85546875" style="4" customWidth="1"/>
    <col min="8946" max="8946" width="11" style="4" bestFit="1" customWidth="1"/>
    <col min="8947" max="8947" width="10.28515625" style="4"/>
    <col min="8948" max="8948" width="9.7109375" style="4" customWidth="1"/>
    <col min="8949" max="8949" width="8.42578125" style="4" customWidth="1"/>
    <col min="8950" max="9197" width="10.28515625" style="4"/>
    <col min="9198" max="9198" width="4.28515625" style="4" customWidth="1"/>
    <col min="9199" max="9199" width="59" style="4" customWidth="1"/>
    <col min="9200" max="9200" width="6.85546875" style="4" customWidth="1"/>
    <col min="9201" max="9201" width="7.85546875" style="4" customWidth="1"/>
    <col min="9202" max="9202" width="11" style="4" bestFit="1" customWidth="1"/>
    <col min="9203" max="9203" width="10.28515625" style="4"/>
    <col min="9204" max="9204" width="9.7109375" style="4" customWidth="1"/>
    <col min="9205" max="9205" width="8.42578125" style="4" customWidth="1"/>
    <col min="9206" max="9453" width="10.28515625" style="4"/>
    <col min="9454" max="9454" width="4.28515625" style="4" customWidth="1"/>
    <col min="9455" max="9455" width="59" style="4" customWidth="1"/>
    <col min="9456" max="9456" width="6.85546875" style="4" customWidth="1"/>
    <col min="9457" max="9457" width="7.85546875" style="4" customWidth="1"/>
    <col min="9458" max="9458" width="11" style="4" bestFit="1" customWidth="1"/>
    <col min="9459" max="9459" width="10.28515625" style="4"/>
    <col min="9460" max="9460" width="9.7109375" style="4" customWidth="1"/>
    <col min="9461" max="9461" width="8.42578125" style="4" customWidth="1"/>
    <col min="9462" max="9709" width="10.28515625" style="4"/>
    <col min="9710" max="9710" width="4.28515625" style="4" customWidth="1"/>
    <col min="9711" max="9711" width="59" style="4" customWidth="1"/>
    <col min="9712" max="9712" width="6.85546875" style="4" customWidth="1"/>
    <col min="9713" max="9713" width="7.85546875" style="4" customWidth="1"/>
    <col min="9714" max="9714" width="11" style="4" bestFit="1" customWidth="1"/>
    <col min="9715" max="9715" width="10.28515625" style="4"/>
    <col min="9716" max="9716" width="9.7109375" style="4" customWidth="1"/>
    <col min="9717" max="9717" width="8.42578125" style="4" customWidth="1"/>
    <col min="9718" max="9965" width="10.28515625" style="4"/>
    <col min="9966" max="9966" width="4.28515625" style="4" customWidth="1"/>
    <col min="9967" max="9967" width="59" style="4" customWidth="1"/>
    <col min="9968" max="9968" width="6.85546875" style="4" customWidth="1"/>
    <col min="9969" max="9969" width="7.85546875" style="4" customWidth="1"/>
    <col min="9970" max="9970" width="11" style="4" bestFit="1" customWidth="1"/>
    <col min="9971" max="9971" width="10.28515625" style="4"/>
    <col min="9972" max="9972" width="9.7109375" style="4" customWidth="1"/>
    <col min="9973" max="9973" width="8.42578125" style="4" customWidth="1"/>
    <col min="9974" max="10221" width="10.28515625" style="4"/>
    <col min="10222" max="10222" width="4.28515625" style="4" customWidth="1"/>
    <col min="10223" max="10223" width="59" style="4" customWidth="1"/>
    <col min="10224" max="10224" width="6.85546875" style="4" customWidth="1"/>
    <col min="10225" max="10225" width="7.85546875" style="4" customWidth="1"/>
    <col min="10226" max="10226" width="11" style="4" bestFit="1" customWidth="1"/>
    <col min="10227" max="10227" width="10.28515625" style="4"/>
    <col min="10228" max="10228" width="9.7109375" style="4" customWidth="1"/>
    <col min="10229" max="10229" width="8.42578125" style="4" customWidth="1"/>
    <col min="10230" max="10477" width="10.28515625" style="4"/>
    <col min="10478" max="10478" width="4.28515625" style="4" customWidth="1"/>
    <col min="10479" max="10479" width="59" style="4" customWidth="1"/>
    <col min="10480" max="10480" width="6.85546875" style="4" customWidth="1"/>
    <col min="10481" max="10481" width="7.85546875" style="4" customWidth="1"/>
    <col min="10482" max="10482" width="11" style="4" bestFit="1" customWidth="1"/>
    <col min="10483" max="10483" width="10.28515625" style="4"/>
    <col min="10484" max="10484" width="9.7109375" style="4" customWidth="1"/>
    <col min="10485" max="10485" width="8.42578125" style="4" customWidth="1"/>
    <col min="10486" max="10733" width="10.28515625" style="4"/>
    <col min="10734" max="10734" width="4.28515625" style="4" customWidth="1"/>
    <col min="10735" max="10735" width="59" style="4" customWidth="1"/>
    <col min="10736" max="10736" width="6.85546875" style="4" customWidth="1"/>
    <col min="10737" max="10737" width="7.85546875" style="4" customWidth="1"/>
    <col min="10738" max="10738" width="11" style="4" bestFit="1" customWidth="1"/>
    <col min="10739" max="10739" width="10.28515625" style="4"/>
    <col min="10740" max="10740" width="9.7109375" style="4" customWidth="1"/>
    <col min="10741" max="10741" width="8.42578125" style="4" customWidth="1"/>
    <col min="10742" max="10989" width="10.28515625" style="4"/>
    <col min="10990" max="10990" width="4.28515625" style="4" customWidth="1"/>
    <col min="10991" max="10991" width="59" style="4" customWidth="1"/>
    <col min="10992" max="10992" width="6.85546875" style="4" customWidth="1"/>
    <col min="10993" max="10993" width="7.85546875" style="4" customWidth="1"/>
    <col min="10994" max="10994" width="11" style="4" bestFit="1" customWidth="1"/>
    <col min="10995" max="10995" width="10.28515625" style="4"/>
    <col min="10996" max="10996" width="9.7109375" style="4" customWidth="1"/>
    <col min="10997" max="10997" width="8.42578125" style="4" customWidth="1"/>
    <col min="10998" max="11245" width="10.28515625" style="4"/>
    <col min="11246" max="11246" width="4.28515625" style="4" customWidth="1"/>
    <col min="11247" max="11247" width="59" style="4" customWidth="1"/>
    <col min="11248" max="11248" width="6.85546875" style="4" customWidth="1"/>
    <col min="11249" max="11249" width="7.85546875" style="4" customWidth="1"/>
    <col min="11250" max="11250" width="11" style="4" bestFit="1" customWidth="1"/>
    <col min="11251" max="11251" width="10.28515625" style="4"/>
    <col min="11252" max="11252" width="9.7109375" style="4" customWidth="1"/>
    <col min="11253" max="11253" width="8.42578125" style="4" customWidth="1"/>
    <col min="11254" max="11501" width="10.28515625" style="4"/>
    <col min="11502" max="11502" width="4.28515625" style="4" customWidth="1"/>
    <col min="11503" max="11503" width="59" style="4" customWidth="1"/>
    <col min="11504" max="11504" width="6.85546875" style="4" customWidth="1"/>
    <col min="11505" max="11505" width="7.85546875" style="4" customWidth="1"/>
    <col min="11506" max="11506" width="11" style="4" bestFit="1" customWidth="1"/>
    <col min="11507" max="11507" width="10.28515625" style="4"/>
    <col min="11508" max="11508" width="9.7109375" style="4" customWidth="1"/>
    <col min="11509" max="11509" width="8.42578125" style="4" customWidth="1"/>
    <col min="11510" max="11757" width="10.28515625" style="4"/>
    <col min="11758" max="11758" width="4.28515625" style="4" customWidth="1"/>
    <col min="11759" max="11759" width="59" style="4" customWidth="1"/>
    <col min="11760" max="11760" width="6.85546875" style="4" customWidth="1"/>
    <col min="11761" max="11761" width="7.85546875" style="4" customWidth="1"/>
    <col min="11762" max="11762" width="11" style="4" bestFit="1" customWidth="1"/>
    <col min="11763" max="11763" width="10.28515625" style="4"/>
    <col min="11764" max="11764" width="9.7109375" style="4" customWidth="1"/>
    <col min="11765" max="11765" width="8.42578125" style="4" customWidth="1"/>
    <col min="11766" max="12013" width="10.28515625" style="4"/>
    <col min="12014" max="12014" width="4.28515625" style="4" customWidth="1"/>
    <col min="12015" max="12015" width="59" style="4" customWidth="1"/>
    <col min="12016" max="12016" width="6.85546875" style="4" customWidth="1"/>
    <col min="12017" max="12017" width="7.85546875" style="4" customWidth="1"/>
    <col min="12018" max="12018" width="11" style="4" bestFit="1" customWidth="1"/>
    <col min="12019" max="12019" width="10.28515625" style="4"/>
    <col min="12020" max="12020" width="9.7109375" style="4" customWidth="1"/>
    <col min="12021" max="12021" width="8.42578125" style="4" customWidth="1"/>
    <col min="12022" max="12269" width="10.28515625" style="4"/>
    <col min="12270" max="12270" width="4.28515625" style="4" customWidth="1"/>
    <col min="12271" max="12271" width="59" style="4" customWidth="1"/>
    <col min="12272" max="12272" width="6.85546875" style="4" customWidth="1"/>
    <col min="12273" max="12273" width="7.85546875" style="4" customWidth="1"/>
    <col min="12274" max="12274" width="11" style="4" bestFit="1" customWidth="1"/>
    <col min="12275" max="12275" width="10.28515625" style="4"/>
    <col min="12276" max="12276" width="9.7109375" style="4" customWidth="1"/>
    <col min="12277" max="12277" width="8.42578125" style="4" customWidth="1"/>
    <col min="12278" max="12525" width="10.28515625" style="4"/>
    <col min="12526" max="12526" width="4.28515625" style="4" customWidth="1"/>
    <col min="12527" max="12527" width="59" style="4" customWidth="1"/>
    <col min="12528" max="12528" width="6.85546875" style="4" customWidth="1"/>
    <col min="12529" max="12529" width="7.85546875" style="4" customWidth="1"/>
    <col min="12530" max="12530" width="11" style="4" bestFit="1" customWidth="1"/>
    <col min="12531" max="12531" width="10.28515625" style="4"/>
    <col min="12532" max="12532" width="9.7109375" style="4" customWidth="1"/>
    <col min="12533" max="12533" width="8.42578125" style="4" customWidth="1"/>
    <col min="12534" max="12781" width="10.28515625" style="4"/>
    <col min="12782" max="12782" width="4.28515625" style="4" customWidth="1"/>
    <col min="12783" max="12783" width="59" style="4" customWidth="1"/>
    <col min="12784" max="12784" width="6.85546875" style="4" customWidth="1"/>
    <col min="12785" max="12785" width="7.85546875" style="4" customWidth="1"/>
    <col min="12786" max="12786" width="11" style="4" bestFit="1" customWidth="1"/>
    <col min="12787" max="12787" width="10.28515625" style="4"/>
    <col min="12788" max="12788" width="9.7109375" style="4" customWidth="1"/>
    <col min="12789" max="12789" width="8.42578125" style="4" customWidth="1"/>
    <col min="12790" max="13037" width="10.28515625" style="4"/>
    <col min="13038" max="13038" width="4.28515625" style="4" customWidth="1"/>
    <col min="13039" max="13039" width="59" style="4" customWidth="1"/>
    <col min="13040" max="13040" width="6.85546875" style="4" customWidth="1"/>
    <col min="13041" max="13041" width="7.85546875" style="4" customWidth="1"/>
    <col min="13042" max="13042" width="11" style="4" bestFit="1" customWidth="1"/>
    <col min="13043" max="13043" width="10.28515625" style="4"/>
    <col min="13044" max="13044" width="9.7109375" style="4" customWidth="1"/>
    <col min="13045" max="13045" width="8.42578125" style="4" customWidth="1"/>
    <col min="13046" max="13293" width="10.28515625" style="4"/>
    <col min="13294" max="13294" width="4.28515625" style="4" customWidth="1"/>
    <col min="13295" max="13295" width="59" style="4" customWidth="1"/>
    <col min="13296" max="13296" width="6.85546875" style="4" customWidth="1"/>
    <col min="13297" max="13297" width="7.85546875" style="4" customWidth="1"/>
    <col min="13298" max="13298" width="11" style="4" bestFit="1" customWidth="1"/>
    <col min="13299" max="13299" width="10.28515625" style="4"/>
    <col min="13300" max="13300" width="9.7109375" style="4" customWidth="1"/>
    <col min="13301" max="13301" width="8.42578125" style="4" customWidth="1"/>
    <col min="13302" max="13549" width="10.28515625" style="4"/>
    <col min="13550" max="13550" width="4.28515625" style="4" customWidth="1"/>
    <col min="13551" max="13551" width="59" style="4" customWidth="1"/>
    <col min="13552" max="13552" width="6.85546875" style="4" customWidth="1"/>
    <col min="13553" max="13553" width="7.85546875" style="4" customWidth="1"/>
    <col min="13554" max="13554" width="11" style="4" bestFit="1" customWidth="1"/>
    <col min="13555" max="13555" width="10.28515625" style="4"/>
    <col min="13556" max="13556" width="9.7109375" style="4" customWidth="1"/>
    <col min="13557" max="13557" width="8.42578125" style="4" customWidth="1"/>
    <col min="13558" max="13805" width="10.28515625" style="4"/>
    <col min="13806" max="13806" width="4.28515625" style="4" customWidth="1"/>
    <col min="13807" max="13807" width="59" style="4" customWidth="1"/>
    <col min="13808" max="13808" width="6.85546875" style="4" customWidth="1"/>
    <col min="13809" max="13809" width="7.85546875" style="4" customWidth="1"/>
    <col min="13810" max="13810" width="11" style="4" bestFit="1" customWidth="1"/>
    <col min="13811" max="13811" width="10.28515625" style="4"/>
    <col min="13812" max="13812" width="9.7109375" style="4" customWidth="1"/>
    <col min="13813" max="13813" width="8.42578125" style="4" customWidth="1"/>
    <col min="13814" max="14061" width="10.28515625" style="4"/>
    <col min="14062" max="14062" width="4.28515625" style="4" customWidth="1"/>
    <col min="14063" max="14063" width="59" style="4" customWidth="1"/>
    <col min="14064" max="14064" width="6.85546875" style="4" customWidth="1"/>
    <col min="14065" max="14065" width="7.85546875" style="4" customWidth="1"/>
    <col min="14066" max="14066" width="11" style="4" bestFit="1" customWidth="1"/>
    <col min="14067" max="14067" width="10.28515625" style="4"/>
    <col min="14068" max="14068" width="9.7109375" style="4" customWidth="1"/>
    <col min="14069" max="14069" width="8.42578125" style="4" customWidth="1"/>
    <col min="14070" max="14317" width="10.28515625" style="4"/>
    <col min="14318" max="14318" width="4.28515625" style="4" customWidth="1"/>
    <col min="14319" max="14319" width="59" style="4" customWidth="1"/>
    <col min="14320" max="14320" width="6.85546875" style="4" customWidth="1"/>
    <col min="14321" max="14321" width="7.85546875" style="4" customWidth="1"/>
    <col min="14322" max="14322" width="11" style="4" bestFit="1" customWidth="1"/>
    <col min="14323" max="14323" width="10.28515625" style="4"/>
    <col min="14324" max="14324" width="9.7109375" style="4" customWidth="1"/>
    <col min="14325" max="14325" width="8.42578125" style="4" customWidth="1"/>
    <col min="14326" max="14573" width="10.28515625" style="4"/>
    <col min="14574" max="14574" width="4.28515625" style="4" customWidth="1"/>
    <col min="14575" max="14575" width="59" style="4" customWidth="1"/>
    <col min="14576" max="14576" width="6.85546875" style="4" customWidth="1"/>
    <col min="14577" max="14577" width="7.85546875" style="4" customWidth="1"/>
    <col min="14578" max="14578" width="11" style="4" bestFit="1" customWidth="1"/>
    <col min="14579" max="14579" width="10.28515625" style="4"/>
    <col min="14580" max="14580" width="9.7109375" style="4" customWidth="1"/>
    <col min="14581" max="14581" width="8.42578125" style="4" customWidth="1"/>
    <col min="14582" max="14829" width="10.28515625" style="4"/>
    <col min="14830" max="14830" width="4.28515625" style="4" customWidth="1"/>
    <col min="14831" max="14831" width="59" style="4" customWidth="1"/>
    <col min="14832" max="14832" width="6.85546875" style="4" customWidth="1"/>
    <col min="14833" max="14833" width="7.85546875" style="4" customWidth="1"/>
    <col min="14834" max="14834" width="11" style="4" bestFit="1" customWidth="1"/>
    <col min="14835" max="14835" width="10.28515625" style="4"/>
    <col min="14836" max="14836" width="9.7109375" style="4" customWidth="1"/>
    <col min="14837" max="14837" width="8.42578125" style="4" customWidth="1"/>
    <col min="14838" max="15085" width="10.28515625" style="4"/>
    <col min="15086" max="15086" width="4.28515625" style="4" customWidth="1"/>
    <col min="15087" max="15087" width="59" style="4" customWidth="1"/>
    <col min="15088" max="15088" width="6.85546875" style="4" customWidth="1"/>
    <col min="15089" max="15089" width="7.85546875" style="4" customWidth="1"/>
    <col min="15090" max="15090" width="11" style="4" bestFit="1" customWidth="1"/>
    <col min="15091" max="15091" width="10.28515625" style="4"/>
    <col min="15092" max="15092" width="9.7109375" style="4" customWidth="1"/>
    <col min="15093" max="15093" width="8.42578125" style="4" customWidth="1"/>
    <col min="15094" max="15341" width="10.28515625" style="4"/>
    <col min="15342" max="15342" width="4.28515625" style="4" customWidth="1"/>
    <col min="15343" max="15343" width="59" style="4" customWidth="1"/>
    <col min="15344" max="15344" width="6.85546875" style="4" customWidth="1"/>
    <col min="15345" max="15345" width="7.85546875" style="4" customWidth="1"/>
    <col min="15346" max="15346" width="11" style="4" bestFit="1" customWidth="1"/>
    <col min="15347" max="15347" width="10.28515625" style="4"/>
    <col min="15348" max="15348" width="9.7109375" style="4" customWidth="1"/>
    <col min="15349" max="15349" width="8.42578125" style="4" customWidth="1"/>
    <col min="15350" max="15597" width="10.28515625" style="4"/>
    <col min="15598" max="15598" width="4.28515625" style="4" customWidth="1"/>
    <col min="15599" max="15599" width="59" style="4" customWidth="1"/>
    <col min="15600" max="15600" width="6.85546875" style="4" customWidth="1"/>
    <col min="15601" max="15601" width="7.85546875" style="4" customWidth="1"/>
    <col min="15602" max="15602" width="11" style="4" bestFit="1" customWidth="1"/>
    <col min="15603" max="15603" width="10.28515625" style="4"/>
    <col min="15604" max="15604" width="9.7109375" style="4" customWidth="1"/>
    <col min="15605" max="15605" width="8.42578125" style="4" customWidth="1"/>
    <col min="15606" max="15853" width="10.28515625" style="4"/>
    <col min="15854" max="15854" width="4.28515625" style="4" customWidth="1"/>
    <col min="15855" max="15855" width="59" style="4" customWidth="1"/>
    <col min="15856" max="15856" width="6.85546875" style="4" customWidth="1"/>
    <col min="15857" max="15857" width="7.85546875" style="4" customWidth="1"/>
    <col min="15858" max="15858" width="11" style="4" bestFit="1" customWidth="1"/>
    <col min="15859" max="15859" width="10.28515625" style="4"/>
    <col min="15860" max="15860" width="9.7109375" style="4" customWidth="1"/>
    <col min="15861" max="15861" width="8.42578125" style="4" customWidth="1"/>
    <col min="15862" max="16109" width="10.28515625" style="4"/>
    <col min="16110" max="16110" width="4.28515625" style="4" customWidth="1"/>
    <col min="16111" max="16111" width="59" style="4" customWidth="1"/>
    <col min="16112" max="16112" width="6.85546875" style="4" customWidth="1"/>
    <col min="16113" max="16113" width="7.85546875" style="4" customWidth="1"/>
    <col min="16114" max="16114" width="11" style="4" bestFit="1" customWidth="1"/>
    <col min="16115" max="16115" width="10.28515625" style="4"/>
    <col min="16116" max="16116" width="9.7109375" style="4" customWidth="1"/>
    <col min="16117" max="16117" width="8.42578125" style="4" customWidth="1"/>
    <col min="16118" max="16384" width="10.28515625" style="4"/>
  </cols>
  <sheetData>
    <row r="1" spans="1:7" ht="13.5" hidden="1">
      <c r="A1" s="1"/>
      <c r="B1" s="2"/>
      <c r="C1" s="2"/>
      <c r="D1" s="3" t="s">
        <v>0</v>
      </c>
      <c r="E1" s="3"/>
    </row>
    <row r="2" spans="1:7" ht="13.5" hidden="1">
      <c r="A2" s="1"/>
      <c r="B2" s="2"/>
      <c r="C2" s="2"/>
      <c r="D2" s="5" t="s">
        <v>1</v>
      </c>
      <c r="E2" s="5"/>
    </row>
    <row r="3" spans="1:7" ht="13.5" hidden="1">
      <c r="A3" s="1"/>
      <c r="B3" s="2"/>
      <c r="C3" s="2"/>
      <c r="D3" s="6">
        <f>[1]гигакал!A3</f>
        <v>42735</v>
      </c>
      <c r="E3" s="7"/>
    </row>
    <row r="4" spans="1:7" ht="37.5" customHeight="1">
      <c r="A4" s="8" t="s">
        <v>2</v>
      </c>
      <c r="B4" s="8"/>
      <c r="C4" s="8"/>
      <c r="D4" s="8"/>
      <c r="E4" s="8"/>
      <c r="F4" s="8"/>
    </row>
    <row r="5" spans="1:7" ht="25.5">
      <c r="A5" s="9" t="s">
        <v>3</v>
      </c>
      <c r="B5" s="10" t="s">
        <v>4</v>
      </c>
      <c r="C5" s="11" t="s">
        <v>5</v>
      </c>
      <c r="D5" s="11" t="s">
        <v>6</v>
      </c>
      <c r="E5" s="12" t="s">
        <v>7</v>
      </c>
      <c r="F5" s="13" t="s">
        <v>8</v>
      </c>
    </row>
    <row r="6" spans="1:7" ht="33" customHeight="1">
      <c r="A6" s="9"/>
      <c r="B6" s="15"/>
      <c r="C6" s="16"/>
      <c r="D6" s="16"/>
      <c r="E6" s="12" t="s">
        <v>9</v>
      </c>
      <c r="F6" s="13"/>
    </row>
    <row r="7" spans="1:7" ht="26.25" customHeight="1">
      <c r="A7" s="17" t="s">
        <v>10</v>
      </c>
      <c r="B7" s="18"/>
      <c r="C7" s="19">
        <f>C8+C9+C10+C11+C12+C13+C14+C15+C16+C18+C17</f>
        <v>28231.544000000002</v>
      </c>
      <c r="D7" s="20">
        <v>8892.7999999999993</v>
      </c>
      <c r="E7" s="21">
        <f t="shared" ref="E7:E15" si="0">C7/D7</f>
        <v>3.1746518531845993</v>
      </c>
      <c r="F7" s="14"/>
    </row>
    <row r="8" spans="1:7" ht="15" customHeight="1">
      <c r="A8" s="22">
        <v>1</v>
      </c>
      <c r="B8" s="23" t="s">
        <v>11</v>
      </c>
      <c r="C8" s="24">
        <v>2200</v>
      </c>
      <c r="D8" s="25">
        <v>8892.7999999999993</v>
      </c>
      <c r="E8" s="26">
        <f t="shared" si="0"/>
        <v>0.24739114789492625</v>
      </c>
      <c r="F8" s="14"/>
    </row>
    <row r="9" spans="1:7" ht="15" customHeight="1">
      <c r="A9" s="22">
        <v>2</v>
      </c>
      <c r="B9" s="27" t="s">
        <v>12</v>
      </c>
      <c r="C9" s="24">
        <v>141</v>
      </c>
      <c r="D9" s="25">
        <v>8892.7999999999993</v>
      </c>
      <c r="E9" s="26">
        <f t="shared" si="0"/>
        <v>1.5855523569629364E-2</v>
      </c>
      <c r="F9" s="14"/>
    </row>
    <row r="10" spans="1:7" ht="15" customHeight="1">
      <c r="A10" s="22">
        <v>3</v>
      </c>
      <c r="B10" s="28" t="s">
        <v>13</v>
      </c>
      <c r="C10" s="24">
        <f>(E30+E32)*11.76</f>
        <v>428.06399999999974</v>
      </c>
      <c r="D10" s="25">
        <v>8892.7999999999993</v>
      </c>
      <c r="E10" s="26">
        <f t="shared" si="0"/>
        <v>4.8136020151133475E-2</v>
      </c>
      <c r="F10" s="29" t="s">
        <v>14</v>
      </c>
    </row>
    <row r="11" spans="1:7" ht="15" customHeight="1">
      <c r="A11" s="22">
        <v>4</v>
      </c>
      <c r="B11" s="28" t="s">
        <v>15</v>
      </c>
      <c r="C11" s="24">
        <v>2400</v>
      </c>
      <c r="D11" s="25">
        <v>8892.7999999999993</v>
      </c>
      <c r="E11" s="26">
        <f t="shared" si="0"/>
        <v>0.26988125224901044</v>
      </c>
      <c r="F11" s="29"/>
    </row>
    <row r="12" spans="1:7" ht="15" customHeight="1">
      <c r="A12" s="22">
        <v>5</v>
      </c>
      <c r="B12" s="28" t="s">
        <v>16</v>
      </c>
      <c r="C12" s="24">
        <v>2875</v>
      </c>
      <c r="D12" s="25">
        <v>8892.7999999999993</v>
      </c>
      <c r="E12" s="26">
        <f t="shared" si="0"/>
        <v>0.32329525008996046</v>
      </c>
      <c r="F12" s="29"/>
    </row>
    <row r="13" spans="1:7" ht="15" customHeight="1">
      <c r="A13" s="22">
        <v>6</v>
      </c>
      <c r="B13" s="30" t="s">
        <v>17</v>
      </c>
      <c r="C13" s="24">
        <v>13895</v>
      </c>
      <c r="D13" s="25">
        <v>8892.7999999999993</v>
      </c>
      <c r="E13" s="26">
        <f t="shared" si="0"/>
        <v>1.5625000000000002</v>
      </c>
      <c r="F13" s="29"/>
    </row>
    <row r="14" spans="1:7" ht="15" customHeight="1">
      <c r="A14" s="22">
        <v>7</v>
      </c>
      <c r="B14" s="27" t="s">
        <v>18</v>
      </c>
      <c r="C14" s="24">
        <f>81*1.68</f>
        <v>136.07999999999998</v>
      </c>
      <c r="D14" s="25">
        <v>8892.7999999999993</v>
      </c>
      <c r="E14" s="26">
        <f>C14/D14</f>
        <v>1.5302267002518891E-2</v>
      </c>
      <c r="F14" s="29" t="s">
        <v>19</v>
      </c>
    </row>
    <row r="15" spans="1:7" ht="15" customHeight="1">
      <c r="A15" s="22">
        <v>8</v>
      </c>
      <c r="B15" s="28" t="s">
        <v>20</v>
      </c>
      <c r="C15" s="24">
        <v>209.36</v>
      </c>
      <c r="D15" s="25">
        <v>8892.7999999999993</v>
      </c>
      <c r="E15" s="26">
        <f t="shared" si="0"/>
        <v>2.3542641237855346E-2</v>
      </c>
      <c r="F15" s="29"/>
    </row>
    <row r="16" spans="1:7" ht="15" customHeight="1">
      <c r="A16" s="22">
        <v>9</v>
      </c>
      <c r="B16" s="31" t="s">
        <v>21</v>
      </c>
      <c r="C16" s="24">
        <v>3250</v>
      </c>
      <c r="D16" s="25">
        <v>8892.7999999999993</v>
      </c>
      <c r="E16" s="26">
        <f>C16/D16</f>
        <v>0.36546419575386835</v>
      </c>
      <c r="F16" s="29" t="s">
        <v>22</v>
      </c>
      <c r="G16" s="32"/>
    </row>
    <row r="17" spans="1:7" ht="15" customHeight="1">
      <c r="A17" s="22">
        <v>10</v>
      </c>
      <c r="B17" s="31" t="s">
        <v>23</v>
      </c>
      <c r="C17" s="33">
        <f>653*1.68</f>
        <v>1097.04</v>
      </c>
      <c r="D17" s="25">
        <v>8892.7999999999993</v>
      </c>
      <c r="E17" s="34">
        <f>C17/D17</f>
        <v>0.12336272040302268</v>
      </c>
      <c r="F17" s="29" t="s">
        <v>24</v>
      </c>
      <c r="G17" s="32"/>
    </row>
    <row r="18" spans="1:7" ht="15" customHeight="1">
      <c r="A18" s="22">
        <v>11</v>
      </c>
      <c r="B18" s="31" t="s">
        <v>25</v>
      </c>
      <c r="C18" s="33">
        <v>1600</v>
      </c>
      <c r="D18" s="25">
        <v>8892.7999999999993</v>
      </c>
      <c r="E18" s="34">
        <f>C18/D18</f>
        <v>0.17992083483267363</v>
      </c>
      <c r="F18" s="14" t="s">
        <v>26</v>
      </c>
    </row>
    <row r="19" spans="1:7" ht="15" customHeight="1">
      <c r="A19" s="17" t="s">
        <v>27</v>
      </c>
      <c r="B19" s="18"/>
      <c r="C19" s="19">
        <f>C20</f>
        <v>3763.2</v>
      </c>
      <c r="D19" s="20">
        <v>8892.7999999999993</v>
      </c>
      <c r="E19" s="21">
        <f t="shared" ref="E19:E27" si="1">C19/D19</f>
        <v>0.4231738035264484</v>
      </c>
      <c r="F19" s="29"/>
    </row>
    <row r="20" spans="1:7" ht="15" customHeight="1">
      <c r="A20" s="22">
        <v>1</v>
      </c>
      <c r="B20" s="27" t="s">
        <v>28</v>
      </c>
      <c r="C20" s="24">
        <f>2240*1.68</f>
        <v>3763.2</v>
      </c>
      <c r="D20" s="25">
        <v>8892.7999999999993</v>
      </c>
      <c r="E20" s="26">
        <f t="shared" si="1"/>
        <v>0.4231738035264484</v>
      </c>
      <c r="F20" s="29" t="s">
        <v>29</v>
      </c>
    </row>
    <row r="21" spans="1:7" ht="15" customHeight="1">
      <c r="A21" s="17" t="s">
        <v>30</v>
      </c>
      <c r="B21" s="18"/>
      <c r="C21" s="19">
        <f>C22+C23+C24+C25+C26+C27</f>
        <v>15085.9172</v>
      </c>
      <c r="D21" s="20">
        <v>8892.7999999999993</v>
      </c>
      <c r="E21" s="21">
        <f>C21/D21</f>
        <v>1.696419260525369</v>
      </c>
      <c r="F21" s="29"/>
    </row>
    <row r="22" spans="1:7" ht="20.25" customHeight="1">
      <c r="A22" s="22">
        <v>1</v>
      </c>
      <c r="B22" s="31" t="s">
        <v>31</v>
      </c>
      <c r="C22" s="33">
        <v>1720</v>
      </c>
      <c r="D22" s="25">
        <v>8892.7999999999993</v>
      </c>
      <c r="E22" s="26">
        <f t="shared" si="1"/>
        <v>0.19341489744512416</v>
      </c>
      <c r="F22" s="35"/>
    </row>
    <row r="23" spans="1:7" ht="20.25" customHeight="1">
      <c r="A23" s="22">
        <v>2</v>
      </c>
      <c r="B23" s="31" t="s">
        <v>32</v>
      </c>
      <c r="C23" s="33">
        <v>383.33</v>
      </c>
      <c r="D23" s="25">
        <v>8892.7999999999993</v>
      </c>
      <c r="E23" s="26">
        <f t="shared" si="1"/>
        <v>4.3105658510255489E-2</v>
      </c>
      <c r="F23" s="36"/>
    </row>
    <row r="24" spans="1:7" ht="15" customHeight="1">
      <c r="A24" s="22">
        <v>4</v>
      </c>
      <c r="B24" s="31" t="s">
        <v>33</v>
      </c>
      <c r="C24" s="33">
        <v>1342.2</v>
      </c>
      <c r="D24" s="25">
        <v>8892.7999999999993</v>
      </c>
      <c r="E24" s="26">
        <f t="shared" si="1"/>
        <v>0.15093109032025911</v>
      </c>
      <c r="F24" s="14"/>
    </row>
    <row r="25" spans="1:7" ht="15" customHeight="1">
      <c r="A25" s="22">
        <v>5</v>
      </c>
      <c r="B25" s="31" t="s">
        <v>34</v>
      </c>
      <c r="C25" s="33">
        <f>758*1.9434</f>
        <v>1473.0971999999999</v>
      </c>
      <c r="D25" s="25">
        <v>8892.7999999999993</v>
      </c>
      <c r="E25" s="26">
        <f t="shared" si="1"/>
        <v>0.16565054875854623</v>
      </c>
      <c r="F25" s="29" t="s">
        <v>35</v>
      </c>
    </row>
    <row r="26" spans="1:7" ht="15" customHeight="1">
      <c r="A26" s="22">
        <v>6</v>
      </c>
      <c r="B26" s="31" t="s">
        <v>36</v>
      </c>
      <c r="C26" s="33">
        <v>5517.29</v>
      </c>
      <c r="D26" s="25">
        <v>8892.7999999999993</v>
      </c>
      <c r="E26" s="26">
        <f t="shared" si="1"/>
        <v>0.62042213925872625</v>
      </c>
      <c r="F26" s="14" t="s">
        <v>26</v>
      </c>
    </row>
    <row r="27" spans="1:7" ht="15" customHeight="1">
      <c r="A27" s="22">
        <v>7</v>
      </c>
      <c r="B27" s="31" t="s">
        <v>37</v>
      </c>
      <c r="C27" s="33">
        <v>4650</v>
      </c>
      <c r="D27" s="25">
        <v>8892.7999999999993</v>
      </c>
      <c r="E27" s="26">
        <f t="shared" si="1"/>
        <v>0.52289492623245781</v>
      </c>
      <c r="F27" s="14" t="s">
        <v>26</v>
      </c>
    </row>
    <row r="28" spans="1:7" ht="26.25" customHeight="1">
      <c r="A28" s="37" t="s">
        <v>38</v>
      </c>
      <c r="B28" s="38"/>
      <c r="C28" s="19">
        <f>C7+C19+C21</f>
        <v>47080.661200000002</v>
      </c>
      <c r="D28" s="19"/>
      <c r="E28" s="19">
        <f>E7+E19+E21</f>
        <v>5.2942449172364165</v>
      </c>
      <c r="F28" s="39"/>
      <c r="G28" s="32"/>
    </row>
    <row r="29" spans="1:7">
      <c r="B29" s="41" t="s">
        <v>39</v>
      </c>
      <c r="C29" s="41"/>
      <c r="D29" s="14"/>
      <c r="E29" s="42">
        <v>546</v>
      </c>
    </row>
    <row r="30" spans="1:7">
      <c r="B30" s="41" t="s">
        <v>40</v>
      </c>
      <c r="C30" s="41"/>
      <c r="D30" s="41"/>
      <c r="E30" s="43">
        <v>30</v>
      </c>
    </row>
    <row r="31" spans="1:7">
      <c r="B31" s="41" t="s">
        <v>41</v>
      </c>
      <c r="C31" s="41"/>
      <c r="D31" s="41"/>
      <c r="E31" s="43">
        <v>509.6</v>
      </c>
    </row>
    <row r="32" spans="1:7">
      <c r="B32" s="41" t="s">
        <v>42</v>
      </c>
      <c r="C32" s="41"/>
      <c r="D32" s="41"/>
      <c r="E32" s="43">
        <f>E29-E30-E31</f>
        <v>6.3999999999999773</v>
      </c>
    </row>
  </sheetData>
  <mergeCells count="12">
    <mergeCell ref="A7:B7"/>
    <mergeCell ref="A19:B19"/>
    <mergeCell ref="A21:B21"/>
    <mergeCell ref="F22:F23"/>
    <mergeCell ref="A28:B28"/>
    <mergeCell ref="D1:E1"/>
    <mergeCell ref="D3:E3"/>
    <mergeCell ref="A4:F4"/>
    <mergeCell ref="B5:B6"/>
    <mergeCell ref="C5:C6"/>
    <mergeCell ref="D5:D6"/>
    <mergeCell ref="F5:F6"/>
  </mergeCells>
  <pageMargins left="0.39370078740157483" right="0.19685039370078741" top="0" bottom="0" header="0" footer="0"/>
  <pageSetup paperSize="9" scale="10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сен17</vt:lpstr>
      <vt:lpstr>сен17!Область_печати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2017-11-15T14:16:31Z</dcterms:created>
  <dcterms:modified xsi:type="dcterms:W3CDTF">2017-11-15T14:17:06Z</dcterms:modified>
</cp:coreProperties>
</file>